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eno palautusprosentit" sheetId="1" r:id="rId1"/>
    <sheet name="Sheet1" sheetId="2" state="hidden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<sst xmlns="http://schemas.openxmlformats.org/spreadsheetml/2006/main" count="102" uniqueCount="60">
  <si>
    <t>pick 1</t>
  </si>
  <si>
    <t>pick 2</t>
  </si>
  <si>
    <t>pick 3</t>
  </si>
  <si>
    <t>pick 4</t>
  </si>
  <si>
    <t>pick 5</t>
  </si>
  <si>
    <t>pick 6</t>
  </si>
  <si>
    <t>pick 7</t>
  </si>
  <si>
    <t>pick 8</t>
  </si>
  <si>
    <t>pick 9</t>
  </si>
  <si>
    <t>pick 10</t>
  </si>
  <si>
    <t>catch</t>
  </si>
  <si>
    <t>Return</t>
  </si>
  <si>
    <t>todennäköisyydet</t>
  </si>
  <si>
    <t>Voitot</t>
  </si>
  <si>
    <t>Palautus%</t>
  </si>
  <si>
    <t>Voittotodennäköisyys</t>
  </si>
  <si>
    <t>Valittu 1</t>
  </si>
  <si>
    <t>Valittu 2</t>
  </si>
  <si>
    <t>Valittu 3</t>
  </si>
  <si>
    <t>Valittu 4</t>
  </si>
  <si>
    <t>Valittu 5</t>
  </si>
  <si>
    <t>Valittu 6</t>
  </si>
  <si>
    <t>Valittu 7</t>
  </si>
  <si>
    <t>Valittu 8</t>
  </si>
  <si>
    <t>Valittu 9</t>
  </si>
  <si>
    <t>Valittu 10</t>
  </si>
  <si>
    <t>Osumia</t>
  </si>
  <si>
    <t>Valittuja numeroita</t>
  </si>
  <si>
    <t>Numeroita valittu</t>
  </si>
  <si>
    <t>Vaihe 1.</t>
  </si>
  <si>
    <t>Mikäli tietyllä osumamäärällä ei voita, jätä se tyhjäksi (esim. viisi numeroa valittu, kaksi osumaa = ei voittoa = tyhjä kenttä).</t>
  </si>
  <si>
    <t>Vaihe 2.</t>
  </si>
  <si>
    <r>
      <t>Huom!</t>
    </r>
    <r>
      <rPr>
        <sz val="10"/>
        <rFont val="Arial"/>
        <family val="0"/>
      </rPr>
      <t xml:space="preserve"> Alla olevat taulukot ovat CasinoEuron Jungle Kenon arvoja.</t>
    </r>
  </si>
  <si>
    <t>Vertailu</t>
  </si>
  <si>
    <t>Taso</t>
  </si>
  <si>
    <t>Erinomainen</t>
  </si>
  <si>
    <t>96% tai suurempi</t>
  </si>
  <si>
    <t>95 - 95,99%</t>
  </si>
  <si>
    <t>Hyvä</t>
  </si>
  <si>
    <t>94 - 94,99%</t>
  </si>
  <si>
    <t>Normaali</t>
  </si>
  <si>
    <t>93 - 93,99%</t>
  </si>
  <si>
    <t>Välttävä</t>
  </si>
  <si>
    <t>Alle 93%</t>
  </si>
  <si>
    <t>Huono</t>
  </si>
  <si>
    <t>Parhaalla palautusprosentilla voittaa eniten.</t>
  </si>
  <si>
    <t>Numeroita arvotaan:</t>
  </si>
  <si>
    <t>Numeroita kortissa:</t>
  </si>
  <si>
    <t>Vaihe 3.</t>
  </si>
  <si>
    <t>Osumatodennäköisyys</t>
  </si>
  <si>
    <t>CasinoEuro, JungleKeno</t>
  </si>
  <si>
    <t>Määrittele seuraavat muuttujat:</t>
  </si>
  <si>
    <t>Nimeä kasino ja peli:</t>
  </si>
  <si>
    <t>Alla näkyvässä taulukossa ovat keno palautusprosentit kullekin valitulle numeromäärälle.</t>
  </si>
  <si>
    <t>Tarkista valitsemasi nettikasinon Kenon voittokertoimet ja syötä ne alla olevaan taulukkoon.</t>
  </si>
  <si>
    <t>Tulos:</t>
  </si>
  <si>
    <t>Vaihe 4.</t>
  </si>
  <si>
    <t>Parhaan palautusprosentin saat, kun pelaat</t>
  </si>
  <si>
    <t>Silloin Kenon palautusprosentti on</t>
  </si>
  <si>
    <t>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</si>
</sst>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  <numFmt numFmtId="165" formatCode="0E+00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\ %"/>
    <numFmt numFmtId="169" formatCode="0.000\ %"/>
    <numFmt numFmtId="170" formatCode="0.0000\ %"/>
    <numFmt numFmtId="171" formatCode="_-* #,##0.00000\ _€_-;\-* #,##0.00000\ _€_-;_-* &quot;-&quot;??\ _€_-;_-@_-"/>
    <numFmt numFmtId="172" formatCode="_-* #,##0.000000\ _€_-;\-* #,##0.00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medium"/>
      <top style="dashed">
        <color indexed="22"/>
      </top>
      <bottom style="dashed">
        <color indexed="22"/>
      </bottom>
    </border>
    <border>
      <left style="dashed">
        <color indexed="22"/>
      </left>
      <right style="medium"/>
      <top style="dashed">
        <color indexed="22"/>
      </top>
      <bottom style="medium"/>
    </border>
    <border>
      <left style="medium"/>
      <right>
        <color indexed="63"/>
      </right>
      <top style="dashed">
        <color indexed="22"/>
      </top>
      <bottom style="dashed">
        <color indexed="22"/>
      </bottom>
    </border>
    <border>
      <left style="medium"/>
      <right>
        <color indexed="63"/>
      </right>
      <top>
        <color indexed="63"/>
      </top>
      <bottom style="dashed">
        <color indexed="22"/>
      </bottom>
    </border>
    <border>
      <left style="medium"/>
      <right style="dashed">
        <color indexed="22"/>
      </right>
      <top>
        <color indexed="63"/>
      </top>
      <bottom style="dashed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22"/>
      </bottom>
    </border>
    <border>
      <left style="dashed">
        <color indexed="22"/>
      </left>
      <right style="medium"/>
      <top>
        <color indexed="63"/>
      </top>
      <bottom style="dashed">
        <color indexed="22"/>
      </bottom>
    </border>
    <border>
      <left style="medium"/>
      <right style="dashed">
        <color indexed="22"/>
      </right>
      <top style="medium"/>
      <bottom style="thin"/>
    </border>
    <border>
      <left style="dashed">
        <color indexed="22"/>
      </left>
      <right style="dashed">
        <color indexed="22"/>
      </right>
      <top style="medium"/>
      <bottom style="thin"/>
    </border>
    <border>
      <left style="dashed">
        <color indexed="22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ashed">
        <color indexed="22"/>
      </bottom>
    </border>
    <border>
      <left>
        <color indexed="63"/>
      </left>
      <right style="medium"/>
      <top style="dashed">
        <color indexed="22"/>
      </top>
      <bottom style="dashed">
        <color indexed="22"/>
      </bottom>
    </border>
    <border>
      <left>
        <color indexed="63"/>
      </left>
      <right style="medium"/>
      <top style="dashed">
        <color indexed="22"/>
      </top>
      <bottom style="medium"/>
    </border>
    <border>
      <left style="medium"/>
      <right style="thin"/>
      <top>
        <color indexed="63"/>
      </top>
      <bottom style="dashed">
        <color indexed="22"/>
      </bottom>
    </border>
    <border>
      <left style="medium"/>
      <right style="thin"/>
      <top style="dashed">
        <color indexed="22"/>
      </top>
      <bottom style="dashed">
        <color indexed="22"/>
      </bottom>
    </border>
    <border>
      <left style="medium"/>
      <right style="thin"/>
      <top style="dashed">
        <color indexed="22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dashed">
        <color indexed="22"/>
      </right>
      <top style="dashed">
        <color indexed="22"/>
      </top>
      <bottom style="medium"/>
    </border>
    <border>
      <left style="dashed">
        <color indexed="22"/>
      </left>
      <right style="dashed">
        <color indexed="22"/>
      </right>
      <top style="dashed">
        <color indexed="22"/>
      </top>
      <bottom style="medium"/>
    </border>
    <border>
      <left style="medium"/>
      <right style="dashed">
        <color indexed="22"/>
      </right>
      <top style="dashed">
        <color indexed="22"/>
      </top>
      <bottom style="dashed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/>
    </xf>
    <xf numFmtId="170" fontId="0" fillId="0" borderId="0" xfId="21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15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21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0" fontId="0" fillId="2" borderId="0" xfId="21" applyNumberFormat="1" applyFill="1" applyAlignment="1">
      <alignment/>
    </xf>
    <xf numFmtId="169" fontId="0" fillId="2" borderId="0" xfId="0" applyNumberFormat="1" applyFill="1" applyAlignment="1">
      <alignment/>
    </xf>
    <xf numFmtId="10" fontId="0" fillId="2" borderId="0" xfId="21" applyNumberFormat="1" applyFill="1" applyAlignment="1">
      <alignment/>
    </xf>
    <xf numFmtId="170" fontId="0" fillId="2" borderId="0" xfId="0" applyNumberFormat="1" applyFill="1" applyAlignment="1">
      <alignment/>
    </xf>
    <xf numFmtId="1" fontId="0" fillId="2" borderId="1" xfId="15" applyNumberFormat="1" applyFill="1" applyBorder="1" applyAlignment="1">
      <alignment horizontal="center"/>
    </xf>
    <xf numFmtId="1" fontId="0" fillId="2" borderId="0" xfId="15" applyNumberForma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1" fontId="0" fillId="2" borderId="2" xfId="15" applyNumberFormat="1" applyFill="1" applyBorder="1" applyAlignment="1">
      <alignment horizontal="center"/>
    </xf>
    <xf numFmtId="1" fontId="0" fillId="2" borderId="3" xfId="15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0" fillId="2" borderId="6" xfId="15" applyNumberFormat="1" applyFill="1" applyBorder="1" applyAlignment="1">
      <alignment horizontal="center"/>
    </xf>
    <xf numFmtId="1" fontId="0" fillId="2" borderId="7" xfId="15" applyNumberFormat="1" applyFill="1" applyBorder="1" applyAlignment="1">
      <alignment horizontal="center"/>
    </xf>
    <xf numFmtId="1" fontId="0" fillId="2" borderId="8" xfId="15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169" fontId="0" fillId="2" borderId="12" xfId="0" applyNumberFormat="1" applyFill="1" applyBorder="1" applyAlignment="1">
      <alignment horizontal="center"/>
    </xf>
    <xf numFmtId="169" fontId="0" fillId="2" borderId="13" xfId="0" applyNumberFormat="1" applyFill="1" applyBorder="1" applyAlignment="1">
      <alignment horizontal="center"/>
    </xf>
    <xf numFmtId="169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170" fontId="0" fillId="2" borderId="0" xfId="21" applyNumberFormat="1" applyFont="1" applyFill="1" applyAlignment="1">
      <alignment/>
    </xf>
    <xf numFmtId="0" fontId="2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0" fillId="4" borderId="25" xfId="15" applyNumberFormat="1" applyFill="1" applyBorder="1" applyAlignment="1">
      <alignment horizontal="center"/>
    </xf>
    <xf numFmtId="1" fontId="0" fillId="4" borderId="26" xfId="15" applyNumberFormat="1" applyFill="1" applyBorder="1" applyAlignment="1">
      <alignment horizontal="center"/>
    </xf>
    <xf numFmtId="1" fontId="0" fillId="4" borderId="27" xfId="15" applyNumberFormat="1" applyFill="1" applyBorder="1" applyAlignment="1">
      <alignment horizontal="center"/>
    </xf>
    <xf numFmtId="1" fontId="0" fillId="4" borderId="1" xfId="15" applyNumberFormat="1" applyFill="1" applyBorder="1" applyAlignment="1">
      <alignment horizontal="center"/>
    </xf>
    <xf numFmtId="169" fontId="2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169" fontId="6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9" fontId="7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32">
      <selection activeCell="A32" sqref="A32"/>
    </sheetView>
  </sheetViews>
  <sheetFormatPr defaultColWidth="9.140625" defaultRowHeight="12.75"/>
  <cols>
    <col min="1" max="1" width="18.7109375" style="9" customWidth="1"/>
    <col min="2" max="11" width="9.7109375" style="9" customWidth="1"/>
    <col min="12" max="16384" width="9.140625" style="9" customWidth="1"/>
  </cols>
  <sheetData>
    <row r="1" spans="2:11" ht="12.75" hidden="1"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</row>
    <row r="2" spans="2:11" ht="12.75" hidden="1">
      <c r="B2" s="55" t="s">
        <v>12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ht="12.75" hidden="1">
      <c r="A3" s="10" t="s">
        <v>26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</row>
    <row r="4" spans="1:11" ht="12.75" hidden="1">
      <c r="A4" s="10">
        <v>0</v>
      </c>
      <c r="B4" s="11">
        <f>IF(ISERROR((COMBIN((B$1),($A4))*COMBIN(($B$36-B$1),($B$37-$A4)))/COMBIN($B$36,$B$37)),0,(COMBIN((B$1),($A4))*COMBIN(($B$36-B$1),($B$37-$A4)))/COMBIN($B$36,$B$37))</f>
        <v>0.7499999999999996</v>
      </c>
      <c r="C4" s="11">
        <f aca="true" t="shared" si="0" ref="C4:K4">IF(ISERROR((COMBIN((C$1),($A4))*COMBIN(($B$36-C$1),($B$37-$A4)))/COMBIN($B$36,$B$37)),0,(COMBIN((C$1),($A4))*COMBIN(($B$36-C$1),($B$37-$A4)))/COMBIN($B$36,$B$37))</f>
        <v>0.5601265822784808</v>
      </c>
      <c r="D4" s="11">
        <f t="shared" si="0"/>
        <v>0.4165043816942551</v>
      </c>
      <c r="E4" s="11">
        <f t="shared" si="0"/>
        <v>0.30832142541003293</v>
      </c>
      <c r="F4" s="11">
        <f t="shared" si="0"/>
        <v>0.2271842081968664</v>
      </c>
      <c r="G4" s="11">
        <f t="shared" si="0"/>
        <v>0.16660175267770203</v>
      </c>
      <c r="H4" s="11">
        <f t="shared" si="0"/>
        <v>0.12157425195399872</v>
      </c>
      <c r="I4" s="11">
        <f t="shared" si="0"/>
        <v>0.08826623772002652</v>
      </c>
      <c r="J4" s="11">
        <f t="shared" si="0"/>
        <v>0.06374783835335249</v>
      </c>
      <c r="K4" s="11">
        <f t="shared" si="0"/>
        <v>0.045790700789027826</v>
      </c>
    </row>
    <row r="5" spans="1:11" ht="12.75" hidden="1">
      <c r="A5" s="10">
        <v>1</v>
      </c>
      <c r="B5" s="11">
        <f aca="true" t="shared" si="1" ref="B5:K14">IF(ISERROR((COMBIN((B$1),($A5))*COMBIN(($B$36-B$1),($B$37-$A5)))/COMBIN($B$36,$B$37)),0,(COMBIN((B$1),($A5))*COMBIN(($B$36-B$1),($B$37-$A5)))/COMBIN($B$36,$B$37))</f>
        <v>0.24999999999999997</v>
      </c>
      <c r="C5" s="11">
        <f t="shared" si="1"/>
        <v>0.3797468354430378</v>
      </c>
      <c r="D5" s="11">
        <f t="shared" si="1"/>
        <v>0.4308666017526775</v>
      </c>
      <c r="E5" s="11">
        <f t="shared" si="1"/>
        <v>0.4327318251368884</v>
      </c>
      <c r="F5" s="11">
        <f t="shared" si="1"/>
        <v>0.4056860860658328</v>
      </c>
      <c r="G5" s="11">
        <f t="shared" si="1"/>
        <v>0.3634947331149862</v>
      </c>
      <c r="H5" s="11">
        <f t="shared" si="1"/>
        <v>0.3151925050659227</v>
      </c>
      <c r="I5" s="11">
        <f t="shared" si="1"/>
        <v>0.26646411387177804</v>
      </c>
      <c r="J5" s="11">
        <f t="shared" si="1"/>
        <v>0.2206655943000663</v>
      </c>
      <c r="K5" s="11">
        <f t="shared" si="1"/>
        <v>0.17957137564324643</v>
      </c>
    </row>
    <row r="6" spans="1:11" ht="12.75" hidden="1">
      <c r="A6" s="10">
        <v>2</v>
      </c>
      <c r="B6" s="11">
        <f t="shared" si="1"/>
        <v>0</v>
      </c>
      <c r="C6" s="11">
        <f t="shared" si="1"/>
        <v>0.060126582278481</v>
      </c>
      <c r="D6" s="11">
        <f t="shared" si="1"/>
        <v>0.1387536514118792</v>
      </c>
      <c r="E6" s="11">
        <f t="shared" si="1"/>
        <v>0.21263546580002265</v>
      </c>
      <c r="F6" s="11">
        <f t="shared" si="1"/>
        <v>0.27045739071055525</v>
      </c>
      <c r="G6" s="11">
        <f t="shared" si="1"/>
        <v>0.308321425410033</v>
      </c>
      <c r="H6" s="11">
        <f t="shared" si="1"/>
        <v>0.32665405070468356</v>
      </c>
      <c r="I6" s="11">
        <f t="shared" si="1"/>
        <v>0.32814562171246753</v>
      </c>
      <c r="J6" s="11">
        <f t="shared" si="1"/>
        <v>0.31642613522273644</v>
      </c>
      <c r="K6" s="11">
        <f t="shared" si="1"/>
        <v>0.2952567811057225</v>
      </c>
    </row>
    <row r="7" spans="1:11" ht="12.75" hidden="1">
      <c r="A7" s="10">
        <v>3</v>
      </c>
      <c r="B7" s="11">
        <f t="shared" si="1"/>
        <v>0</v>
      </c>
      <c r="C7" s="11">
        <f t="shared" si="1"/>
        <v>0</v>
      </c>
      <c r="D7" s="11">
        <f t="shared" si="1"/>
        <v>0.013875365141187925</v>
      </c>
      <c r="E7" s="11">
        <f t="shared" si="1"/>
        <v>0.04324789134915715</v>
      </c>
      <c r="F7" s="11">
        <f t="shared" si="1"/>
        <v>0.08393505228948264</v>
      </c>
      <c r="G7" s="11">
        <f t="shared" si="1"/>
        <v>0.1298195475410665</v>
      </c>
      <c r="H7" s="11">
        <f t="shared" si="1"/>
        <v>0.17499324144893763</v>
      </c>
      <c r="I7" s="11">
        <f t="shared" si="1"/>
        <v>0.21478622512088782</v>
      </c>
      <c r="J7" s="11">
        <f t="shared" si="1"/>
        <v>0.2461092162843506</v>
      </c>
      <c r="K7" s="11">
        <f t="shared" si="1"/>
        <v>0.2674023677938618</v>
      </c>
    </row>
    <row r="8" spans="1:11" ht="12.75" hidden="1">
      <c r="A8" s="10">
        <v>4</v>
      </c>
      <c r="B8" s="11">
        <f t="shared" si="1"/>
        <v>0</v>
      </c>
      <c r="C8" s="11">
        <f t="shared" si="1"/>
        <v>0</v>
      </c>
      <c r="D8" s="11">
        <f t="shared" si="1"/>
        <v>0</v>
      </c>
      <c r="E8" s="11">
        <f t="shared" si="1"/>
        <v>0.0030633923038986327</v>
      </c>
      <c r="F8" s="11">
        <f t="shared" si="1"/>
        <v>0.012092338041705125</v>
      </c>
      <c r="G8" s="11">
        <f t="shared" si="1"/>
        <v>0.0285379177784241</v>
      </c>
      <c r="H8" s="11">
        <f t="shared" si="1"/>
        <v>0.052190966747928766</v>
      </c>
      <c r="I8" s="11">
        <f t="shared" si="1"/>
        <v>0.08150370149676547</v>
      </c>
      <c r="J8" s="11">
        <f t="shared" si="1"/>
        <v>0.11410518209547167</v>
      </c>
      <c r="K8" s="11">
        <f t="shared" si="1"/>
        <v>0.14731889707161833</v>
      </c>
    </row>
    <row r="9" spans="1:11" ht="12.75" hidden="1">
      <c r="A9" s="10">
        <v>5</v>
      </c>
      <c r="B9" s="11">
        <f t="shared" si="1"/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0.0006449246955576069</v>
      </c>
      <c r="G9" s="11">
        <f t="shared" si="1"/>
        <v>0.0030956385386765118</v>
      </c>
      <c r="H9" s="11">
        <f t="shared" si="1"/>
        <v>0.008638504841036483</v>
      </c>
      <c r="I9" s="11">
        <f t="shared" si="1"/>
        <v>0.01830258559927365</v>
      </c>
      <c r="J9" s="11">
        <f t="shared" si="1"/>
        <v>0.03260148059870619</v>
      </c>
      <c r="K9" s="11">
        <f t="shared" si="1"/>
        <v>0.051427687705001314</v>
      </c>
    </row>
    <row r="10" spans="1:11" ht="12.75" hidden="1">
      <c r="A10" s="10">
        <v>6</v>
      </c>
      <c r="B10" s="11">
        <f t="shared" si="1"/>
        <v>0</v>
      </c>
      <c r="C10" s="11">
        <f t="shared" si="1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0.00012898493911152136</v>
      </c>
      <c r="H10" s="11">
        <f t="shared" si="1"/>
        <v>0.0007320766814437698</v>
      </c>
      <c r="I10" s="11">
        <f t="shared" si="1"/>
        <v>0.002366713655078489</v>
      </c>
      <c r="J10" s="11">
        <f t="shared" si="1"/>
        <v>0.0057195579997730145</v>
      </c>
      <c r="K10" s="11">
        <f t="shared" si="1"/>
        <v>0.011479394577009217</v>
      </c>
    </row>
    <row r="11" spans="1:11" ht="12.75" hidden="1">
      <c r="A11" s="10">
        <v>7</v>
      </c>
      <c r="B11" s="11">
        <f t="shared" si="1"/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2.4402556048125666E-05</v>
      </c>
      <c r="I11" s="11">
        <f t="shared" si="1"/>
        <v>0.00016045516305616874</v>
      </c>
      <c r="J11" s="11">
        <f t="shared" si="1"/>
        <v>0.0005916784137696223</v>
      </c>
      <c r="K11" s="11">
        <f t="shared" si="1"/>
        <v>0.0016111430985276101</v>
      </c>
    </row>
    <row r="12" spans="1:11" ht="12.75" hidden="1">
      <c r="A12" s="10">
        <v>8</v>
      </c>
      <c r="B12" s="11">
        <f t="shared" si="1"/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4.345660666104571E-06</v>
      </c>
      <c r="J12" s="11">
        <f t="shared" si="1"/>
        <v>3.259245499578428E-05</v>
      </c>
      <c r="K12" s="11">
        <f t="shared" si="1"/>
        <v>0.0001354193552641741</v>
      </c>
    </row>
    <row r="13" spans="1:11" ht="12.75" hidden="1">
      <c r="A13" s="10">
        <v>9</v>
      </c>
      <c r="B13" s="11">
        <f t="shared" si="1"/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7.242767776840951E-07</v>
      </c>
      <c r="K13" s="11">
        <f t="shared" si="1"/>
        <v>6.120648825499395E-06</v>
      </c>
    </row>
    <row r="14" spans="1:11" ht="12.75" hidden="1">
      <c r="A14" s="10">
        <v>10</v>
      </c>
      <c r="B14" s="11">
        <f t="shared" si="1"/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1.1221189513415558E-07</v>
      </c>
    </row>
    <row r="15" spans="1:11" ht="12.75" hidden="1">
      <c r="A15" s="9" t="s">
        <v>14</v>
      </c>
      <c r="B15" s="12">
        <f aca="true" t="shared" si="2" ref="B15:K15">B31</f>
        <v>0</v>
      </c>
      <c r="C15" s="12">
        <f t="shared" si="2"/>
        <v>0.962025316455696</v>
      </c>
      <c r="D15" s="12">
        <f t="shared" si="2"/>
        <v>0.9574001947419667</v>
      </c>
      <c r="E15" s="12">
        <f t="shared" si="2"/>
        <v>0.9608239861404415</v>
      </c>
      <c r="F15" s="12">
        <f t="shared" si="2"/>
        <v>0.956480228632127</v>
      </c>
      <c r="G15" s="12">
        <f t="shared" si="2"/>
        <v>0.9618653498400331</v>
      </c>
      <c r="H15" s="12">
        <f t="shared" si="2"/>
        <v>0.9599649751548484</v>
      </c>
      <c r="I15" s="12">
        <f t="shared" si="2"/>
        <v>0.9627334264580665</v>
      </c>
      <c r="J15" s="12">
        <f t="shared" si="2"/>
        <v>0.9627549351842745</v>
      </c>
      <c r="K15" s="12">
        <f t="shared" si="2"/>
        <v>0.9609104148848246</v>
      </c>
    </row>
    <row r="16" spans="1:11" ht="12.75" hidden="1">
      <c r="A16" s="9" t="s">
        <v>49</v>
      </c>
      <c r="B16" s="13">
        <v>0</v>
      </c>
      <c r="C16" s="14">
        <f>SUM(C6)</f>
        <v>0.060126582278481</v>
      </c>
      <c r="D16" s="14">
        <f>SUM(D6:D7)</f>
        <v>0.15262901655306713</v>
      </c>
      <c r="E16" s="14">
        <f>SUM(E6:E8)</f>
        <v>0.25894674945307844</v>
      </c>
      <c r="F16" s="14">
        <f>SUM(F7:F9)</f>
        <v>0.09667231502674536</v>
      </c>
      <c r="G16" s="14">
        <f>SUM(G7:G10)</f>
        <v>0.16158208879727862</v>
      </c>
      <c r="H16" s="14">
        <f>SUM(H7:H11)</f>
        <v>0.23657919227539478</v>
      </c>
      <c r="I16" s="14">
        <f>SUM(I7:I12)</f>
        <v>0.31712402669572776</v>
      </c>
      <c r="J16" s="14">
        <f>SUM(J8:J13)</f>
        <v>0.153051215839494</v>
      </c>
      <c r="K16" s="14">
        <f>SUM(K8:K14)</f>
        <v>0.21197877466814127</v>
      </c>
    </row>
    <row r="17" ht="12.75" hidden="1"/>
    <row r="18" ht="12.75" hidden="1"/>
    <row r="19" spans="1:11" ht="12.75" hidden="1">
      <c r="A19" s="9" t="s">
        <v>10</v>
      </c>
      <c r="B19" s="9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</row>
    <row r="20" spans="1:11" ht="12.75" hidden="1">
      <c r="A20" s="9">
        <v>1</v>
      </c>
      <c r="B20" s="11">
        <f aca="true" t="shared" si="3" ref="B20:B29">IF(B5=0,"",IF(((B46*(COMBIN((B$1),($A20))*COMBIN(($B$36-B$1),($B$37-$A20)))/COMBIN($B$36,$B$37)))=0,"",((B46*(COMBIN((B$1),($A20))*COMBIN(($B$36-B$1),($B$37-$A20)))/COMBIN($B$36,$B$37)))))</f>
      </c>
      <c r="C20" s="11">
        <f aca="true" t="shared" si="4" ref="C20:K20">IF(C5=0,"",IF(((C46*(COMBIN((C$1),($A20))*COMBIN(($B$36-C$1),($B$37-$A20)))/COMBIN($B$36,$B$37)))=0,"",((C46*(COMBIN((C$1),($A20))*COMBIN(($B$36-C$1),($B$37-$A20)))/COMBIN($B$36,$B$37)))))</f>
      </c>
      <c r="D20" s="11">
        <f t="shared" si="4"/>
      </c>
      <c r="E20" s="11">
        <f t="shared" si="4"/>
      </c>
      <c r="F20" s="11">
        <f t="shared" si="4"/>
      </c>
      <c r="G20" s="11">
        <f t="shared" si="4"/>
      </c>
      <c r="H20" s="11">
        <f t="shared" si="4"/>
      </c>
      <c r="I20" s="11">
        <f t="shared" si="4"/>
      </c>
      <c r="J20" s="11">
        <f t="shared" si="4"/>
      </c>
      <c r="K20" s="11">
        <f t="shared" si="4"/>
      </c>
    </row>
    <row r="21" spans="1:11" ht="12.75" hidden="1">
      <c r="A21" s="9">
        <v>2</v>
      </c>
      <c r="B21" s="11">
        <f t="shared" si="3"/>
      </c>
      <c r="C21" s="11">
        <f aca="true" t="shared" si="5" ref="C21:K21">IF(C6=0,"",IF(((C47*(COMBIN((C$1),($A21))*COMBIN(($B$36-C$1),($B$37-$A21)))/COMBIN($B$36,$B$37)))=0,"",((C47*(COMBIN((C$1),($A21))*COMBIN(($B$36-C$1),($B$37-$A21)))/COMBIN($B$36,$B$37)))))</f>
        <v>0.962025316455696</v>
      </c>
      <c r="D21" s="11">
        <f t="shared" si="5"/>
        <v>0.4162609542356376</v>
      </c>
      <c r="E21" s="11">
        <f t="shared" si="5"/>
        <v>0.4252709316000453</v>
      </c>
      <c r="F21" s="11">
        <f t="shared" si="5"/>
      </c>
      <c r="G21" s="11">
        <f t="shared" si="5"/>
      </c>
      <c r="H21" s="11">
        <f t="shared" si="5"/>
      </c>
      <c r="I21" s="11">
        <f t="shared" si="5"/>
      </c>
      <c r="J21" s="11">
        <f t="shared" si="5"/>
      </c>
      <c r="K21" s="11">
        <f t="shared" si="5"/>
      </c>
    </row>
    <row r="22" spans="1:11" ht="12.75" hidden="1">
      <c r="A22" s="9">
        <v>3</v>
      </c>
      <c r="B22" s="11">
        <f t="shared" si="3"/>
      </c>
      <c r="C22" s="11">
        <f aca="true" t="shared" si="6" ref="C22:K22">IF(C7=0,"",IF(((C48*(COMBIN((C$1),($A22))*COMBIN(($B$36-C$1),($B$37-$A22)))/COMBIN($B$36,$B$37)))=0,"",((C48*(COMBIN((C$1),($A22))*COMBIN(($B$36-C$1),($B$37-$A22)))/COMBIN($B$36,$B$37)))))</f>
      </c>
      <c r="D22" s="11">
        <f t="shared" si="6"/>
        <v>0.5411392405063291</v>
      </c>
      <c r="E22" s="11">
        <f t="shared" si="6"/>
        <v>0.3027352394441001</v>
      </c>
      <c r="F22" s="11">
        <f t="shared" si="6"/>
        <v>0.33574020915793057</v>
      </c>
      <c r="G22" s="11">
        <f t="shared" si="6"/>
        <v>0.259639095082133</v>
      </c>
      <c r="H22" s="11">
        <f t="shared" si="6"/>
        <v>0.34998648289787526</v>
      </c>
      <c r="I22" s="11">
        <f t="shared" si="6"/>
        <v>0.21478622512088782</v>
      </c>
      <c r="J22" s="11">
        <f t="shared" si="6"/>
      </c>
      <c r="K22" s="11">
        <f t="shared" si="6"/>
      </c>
    </row>
    <row r="23" spans="1:11" ht="12.75" hidden="1">
      <c r="A23" s="9">
        <v>4</v>
      </c>
      <c r="B23" s="11">
        <f t="shared" si="3"/>
      </c>
      <c r="C23" s="11">
        <f aca="true" t="shared" si="7" ref="C23:K23">IF(C8=0,"",IF(((C49*(COMBIN((C$1),($A23))*COMBIN(($B$36-C$1),($B$37-$A23)))/COMBIN($B$36,$B$37)))=0,"",((C49*(COMBIN((C$1),($A23))*COMBIN(($B$36-C$1),($B$37-$A23)))/COMBIN($B$36,$B$37)))))</f>
      </c>
      <c r="D23" s="11">
        <f t="shared" si="7"/>
      </c>
      <c r="E23" s="11">
        <f t="shared" si="7"/>
        <v>0.2328178150962961</v>
      </c>
      <c r="F23" s="11">
        <f t="shared" si="7"/>
        <v>0.45950884558479477</v>
      </c>
      <c r="G23" s="11">
        <f t="shared" si="7"/>
        <v>0.3709929311195133</v>
      </c>
      <c r="H23" s="11">
        <f t="shared" si="7"/>
        <v>0.3131458004875726</v>
      </c>
      <c r="I23" s="11">
        <f t="shared" si="7"/>
        <v>0.2445111044902964</v>
      </c>
      <c r="J23" s="11">
        <f t="shared" si="7"/>
        <v>0.22821036419094334</v>
      </c>
      <c r="K23" s="11">
        <f t="shared" si="7"/>
        <v>0.29463779414323665</v>
      </c>
    </row>
    <row r="24" spans="1:11" ht="12.75" hidden="1">
      <c r="A24" s="9">
        <v>5</v>
      </c>
      <c r="B24" s="11">
        <f t="shared" si="3"/>
      </c>
      <c r="C24" s="11">
        <f aca="true" t="shared" si="8" ref="C24:K24">IF(C9=0,"",IF(((C50*(COMBIN((C$1),($A24))*COMBIN(($B$36-C$1),($B$37-$A24)))/COMBIN($B$36,$B$37)))=0,"",((C50*(COMBIN((C$1),($A24))*COMBIN(($B$36-C$1),($B$37-$A24)))/COMBIN($B$36,$B$37)))))</f>
      </c>
      <c r="D24" s="11">
        <f t="shared" si="8"/>
      </c>
      <c r="E24" s="11">
        <f t="shared" si="8"/>
      </c>
      <c r="F24" s="11">
        <f t="shared" si="8"/>
        <v>0.16123117388940172</v>
      </c>
      <c r="G24" s="11">
        <f t="shared" si="8"/>
        <v>0.253842360171474</v>
      </c>
      <c r="H24" s="11">
        <f t="shared" si="8"/>
        <v>0.13821607745658374</v>
      </c>
      <c r="I24" s="11">
        <f t="shared" si="8"/>
        <v>0.21963102719128383</v>
      </c>
      <c r="J24" s="11">
        <f t="shared" si="8"/>
        <v>0.2608118447896495</v>
      </c>
      <c r="K24" s="11">
        <f t="shared" si="8"/>
        <v>0.25713843852500656</v>
      </c>
    </row>
    <row r="25" spans="1:11" ht="12.75" hidden="1">
      <c r="A25" s="9">
        <v>6</v>
      </c>
      <c r="B25" s="11">
        <f t="shared" si="3"/>
      </c>
      <c r="C25" s="11">
        <f aca="true" t="shared" si="9" ref="C25:K25">IF(C10=0,"",IF(((C51*(COMBIN((C$1),($A25))*COMBIN(($B$36-C$1),($B$37-$A25)))/COMBIN($B$36,$B$37)))=0,"",((C51*(COMBIN((C$1),($A25))*COMBIN(($B$36-C$1),($B$37-$A25)))/COMBIN($B$36,$B$37)))))</f>
      </c>
      <c r="D25" s="11">
        <f t="shared" si="9"/>
      </c>
      <c r="E25" s="11">
        <f t="shared" si="9"/>
      </c>
      <c r="F25" s="11">
        <f t="shared" si="9"/>
      </c>
      <c r="G25" s="11">
        <f t="shared" si="9"/>
        <v>0.07739096346691282</v>
      </c>
      <c r="H25" s="11">
        <f t="shared" si="9"/>
        <v>0.10981150221656548</v>
      </c>
      <c r="I25" s="11">
        <f t="shared" si="9"/>
        <v>0.1775035241308867</v>
      </c>
      <c r="J25" s="11">
        <f t="shared" si="9"/>
        <v>0.28597789998865075</v>
      </c>
      <c r="K25" s="11">
        <f t="shared" si="9"/>
        <v>0.17219091865513825</v>
      </c>
    </row>
    <row r="26" spans="1:11" ht="12.75" hidden="1">
      <c r="A26" s="9">
        <v>7</v>
      </c>
      <c r="B26" s="11">
        <f t="shared" si="3"/>
      </c>
      <c r="C26" s="11">
        <f aca="true" t="shared" si="10" ref="C26:K26">IF(C11=0,"",IF(((C52*(COMBIN((C$1),($A26))*COMBIN(($B$36-C$1),($B$37-$A26)))/COMBIN($B$36,$B$37)))=0,"",((C52*(COMBIN((C$1),($A26))*COMBIN(($B$36-C$1),($B$37-$A26)))/COMBIN($B$36,$B$37)))))</f>
      </c>
      <c r="D26" s="11">
        <f t="shared" si="10"/>
      </c>
      <c r="E26" s="11">
        <f t="shared" si="10"/>
      </c>
      <c r="F26" s="11">
        <f t="shared" si="10"/>
      </c>
      <c r="G26" s="11">
        <f t="shared" si="10"/>
      </c>
      <c r="H26" s="11">
        <f t="shared" si="10"/>
        <v>0.04880511209625133</v>
      </c>
      <c r="I26" s="11">
        <f t="shared" si="10"/>
        <v>0.08022758152808436</v>
      </c>
      <c r="J26" s="11">
        <f t="shared" si="10"/>
        <v>0.14791960344240557</v>
      </c>
      <c r="K26" s="11">
        <f t="shared" si="10"/>
        <v>0.13694716337484686</v>
      </c>
    </row>
    <row r="27" spans="1:11" ht="12.75" hidden="1">
      <c r="A27" s="9">
        <v>8</v>
      </c>
      <c r="B27" s="11">
        <f t="shared" si="3"/>
      </c>
      <c r="C27" s="11">
        <f aca="true" t="shared" si="11" ref="C27:K27">IF(C12=0,"",IF(((C53*(COMBIN((C$1),($A27))*COMBIN(($B$36-C$1),($B$37-$A27)))/COMBIN($B$36,$B$37)))=0,"",((C53*(COMBIN((C$1),($A27))*COMBIN(($B$36-C$1),($B$37-$A27)))/COMBIN($B$36,$B$37)))))</f>
      </c>
      <c r="D27" s="11">
        <f t="shared" si="11"/>
      </c>
      <c r="E27" s="11">
        <f t="shared" si="11"/>
      </c>
      <c r="F27" s="11">
        <f t="shared" si="11"/>
      </c>
      <c r="G27" s="11">
        <f t="shared" si="11"/>
      </c>
      <c r="H27" s="11">
        <f t="shared" si="11"/>
      </c>
      <c r="I27" s="11">
        <f t="shared" si="11"/>
        <v>0.026073963996627425</v>
      </c>
      <c r="J27" s="11">
        <f t="shared" si="11"/>
        <v>0.032592454995784274</v>
      </c>
      <c r="K27" s="11">
        <f t="shared" si="11"/>
        <v>0.06770967763208705</v>
      </c>
    </row>
    <row r="28" spans="1:11" ht="12.75" hidden="1">
      <c r="A28" s="9">
        <v>9</v>
      </c>
      <c r="B28" s="11">
        <f t="shared" si="3"/>
      </c>
      <c r="C28" s="11">
        <f aca="true" t="shared" si="12" ref="C28:K28">IF(C13=0,"",IF(((C54*(COMBIN((C$1),($A28))*COMBIN(($B$36-C$1),($B$37-$A28)))/COMBIN($B$36,$B$37)))=0,"",((C54*(COMBIN((C$1),($A28))*COMBIN(($B$36-C$1),($B$37-$A28)))/COMBIN($B$36,$B$37)))))</f>
      </c>
      <c r="D28" s="11">
        <f t="shared" si="12"/>
      </c>
      <c r="E28" s="11">
        <f t="shared" si="12"/>
      </c>
      <c r="F28" s="11">
        <f t="shared" si="12"/>
      </c>
      <c r="G28" s="11">
        <f t="shared" si="12"/>
      </c>
      <c r="H28" s="11">
        <f t="shared" si="12"/>
      </c>
      <c r="I28" s="11">
        <f t="shared" si="12"/>
      </c>
      <c r="J28" s="11">
        <f t="shared" si="12"/>
        <v>0.007242767776840951</v>
      </c>
      <c r="K28" s="11">
        <f t="shared" si="12"/>
        <v>0.030603244127496976</v>
      </c>
    </row>
    <row r="29" spans="1:11" ht="12.75" hidden="1">
      <c r="A29" s="9">
        <v>10</v>
      </c>
      <c r="B29" s="11">
        <f t="shared" si="3"/>
      </c>
      <c r="C29" s="11">
        <f aca="true" t="shared" si="13" ref="C29:K29">IF(C14=0,"",IF(((C55*(COMBIN((C$1),($A29))*COMBIN(($B$36-C$1),($B$37-$A29)))/COMBIN($B$36,$B$37)))=0,"",((C55*(COMBIN((C$1),($A29))*COMBIN(($B$36-C$1),($B$37-$A29)))/COMBIN($B$36,$B$37)))))</f>
      </c>
      <c r="D29" s="11">
        <f t="shared" si="13"/>
      </c>
      <c r="E29" s="11">
        <f t="shared" si="13"/>
      </c>
      <c r="F29" s="11">
        <f t="shared" si="13"/>
      </c>
      <c r="G29" s="11">
        <f t="shared" si="13"/>
      </c>
      <c r="H29" s="11">
        <f t="shared" si="13"/>
      </c>
      <c r="I29" s="11">
        <f t="shared" si="13"/>
      </c>
      <c r="J29" s="11">
        <f t="shared" si="13"/>
      </c>
      <c r="K29" s="11">
        <f t="shared" si="13"/>
        <v>0.0016831784270123337</v>
      </c>
    </row>
    <row r="30" ht="12.75" hidden="1">
      <c r="K30" s="11"/>
    </row>
    <row r="31" spans="1:11" ht="12.75" hidden="1">
      <c r="A31" s="9" t="s">
        <v>11</v>
      </c>
      <c r="B31" s="12">
        <f aca="true" t="shared" si="14" ref="B31:K31">SUM(B20:B30)</f>
        <v>0</v>
      </c>
      <c r="C31" s="12">
        <f t="shared" si="14"/>
        <v>0.962025316455696</v>
      </c>
      <c r="D31" s="12">
        <f t="shared" si="14"/>
        <v>0.9574001947419667</v>
      </c>
      <c r="E31" s="12">
        <f t="shared" si="14"/>
        <v>0.9608239861404415</v>
      </c>
      <c r="F31" s="12">
        <f t="shared" si="14"/>
        <v>0.956480228632127</v>
      </c>
      <c r="G31" s="12">
        <f t="shared" si="14"/>
        <v>0.9618653498400331</v>
      </c>
      <c r="H31" s="12">
        <f t="shared" si="14"/>
        <v>0.9599649751548484</v>
      </c>
      <c r="I31" s="12">
        <f t="shared" si="14"/>
        <v>0.9627334264580665</v>
      </c>
      <c r="J31" s="12">
        <f t="shared" si="14"/>
        <v>0.9627549351842745</v>
      </c>
      <c r="K31" s="12">
        <f t="shared" si="14"/>
        <v>0.9609104148848246</v>
      </c>
    </row>
    <row r="32" ht="12.75">
      <c r="A32" s="18" t="s">
        <v>32</v>
      </c>
    </row>
    <row r="33" ht="12.75">
      <c r="K33" s="11"/>
    </row>
    <row r="34" spans="1:11" ht="18">
      <c r="A34" s="29" t="s">
        <v>29</v>
      </c>
      <c r="K34" s="11"/>
    </row>
    <row r="35" spans="1:11" s="40" customFormat="1" ht="12.75">
      <c r="A35" s="40" t="s">
        <v>51</v>
      </c>
      <c r="K35" s="41"/>
    </row>
    <row r="36" spans="1:11" s="40" customFormat="1" ht="12.75">
      <c r="A36" s="40" t="s">
        <v>47</v>
      </c>
      <c r="B36" s="18">
        <v>80</v>
      </c>
      <c r="K36" s="41"/>
    </row>
    <row r="37" spans="1:11" s="40" customFormat="1" ht="12.75">
      <c r="A37" s="40" t="s">
        <v>46</v>
      </c>
      <c r="B37" s="18">
        <v>20</v>
      </c>
      <c r="K37" s="41"/>
    </row>
    <row r="38" s="40" customFormat="1" ht="12.75">
      <c r="K38" s="41"/>
    </row>
    <row r="39" spans="1:11" ht="18">
      <c r="A39" s="29" t="s">
        <v>31</v>
      </c>
      <c r="K39" s="11"/>
    </row>
    <row r="40" spans="1:11" ht="12.75">
      <c r="A40" s="40" t="s">
        <v>52</v>
      </c>
      <c r="B40" s="18" t="s">
        <v>50</v>
      </c>
      <c r="K40" s="11"/>
    </row>
    <row r="41" spans="1:11" ht="12.75">
      <c r="A41" s="9" t="s">
        <v>54</v>
      </c>
      <c r="K41" s="11"/>
    </row>
    <row r="42" spans="1:11" ht="12.75">
      <c r="A42" s="9" t="s">
        <v>30</v>
      </c>
      <c r="K42" s="11"/>
    </row>
    <row r="43" ht="13.5" thickBot="1">
      <c r="K43" s="11"/>
    </row>
    <row r="44" spans="2:11" ht="13.5" thickBot="1">
      <c r="B44" s="56" t="s">
        <v>28</v>
      </c>
      <c r="C44" s="57"/>
      <c r="D44" s="57"/>
      <c r="E44" s="57"/>
      <c r="F44" s="57"/>
      <c r="G44" s="57"/>
      <c r="H44" s="57"/>
      <c r="I44" s="57"/>
      <c r="J44" s="57"/>
      <c r="K44" s="58"/>
    </row>
    <row r="45" spans="1:11" ht="12.75">
      <c r="A45" s="44" t="s">
        <v>26</v>
      </c>
      <c r="B45" s="26">
        <v>1</v>
      </c>
      <c r="C45" s="27">
        <v>2</v>
      </c>
      <c r="D45" s="27">
        <v>3</v>
      </c>
      <c r="E45" s="27">
        <v>4</v>
      </c>
      <c r="F45" s="27">
        <v>5</v>
      </c>
      <c r="G45" s="27">
        <v>6</v>
      </c>
      <c r="H45" s="27">
        <v>7</v>
      </c>
      <c r="I45" s="27">
        <v>8</v>
      </c>
      <c r="J45" s="27">
        <v>9</v>
      </c>
      <c r="K45" s="28">
        <v>10</v>
      </c>
    </row>
    <row r="46" spans="1:11" ht="12.75">
      <c r="A46" s="22">
        <v>1</v>
      </c>
      <c r="B46" s="23"/>
      <c r="C46" s="24"/>
      <c r="D46" s="24"/>
      <c r="E46" s="24"/>
      <c r="F46" s="24"/>
      <c r="G46" s="24"/>
      <c r="H46" s="24"/>
      <c r="I46" s="24"/>
      <c r="J46" s="24"/>
      <c r="K46" s="25"/>
    </row>
    <row r="47" spans="1:11" ht="12.75">
      <c r="A47" s="21">
        <v>2</v>
      </c>
      <c r="B47" s="48"/>
      <c r="C47" s="15">
        <v>16</v>
      </c>
      <c r="D47" s="15">
        <v>3</v>
      </c>
      <c r="E47" s="15">
        <v>2</v>
      </c>
      <c r="F47" s="15"/>
      <c r="G47" s="15"/>
      <c r="H47" s="15"/>
      <c r="I47" s="15"/>
      <c r="J47" s="15"/>
      <c r="K47" s="19"/>
    </row>
    <row r="48" spans="1:11" ht="12.75">
      <c r="A48" s="21">
        <v>3</v>
      </c>
      <c r="B48" s="48"/>
      <c r="C48" s="49"/>
      <c r="D48" s="15">
        <v>39</v>
      </c>
      <c r="E48" s="15">
        <v>7</v>
      </c>
      <c r="F48" s="15">
        <v>4</v>
      </c>
      <c r="G48" s="15">
        <v>2</v>
      </c>
      <c r="H48" s="15">
        <v>2</v>
      </c>
      <c r="I48" s="15">
        <v>1</v>
      </c>
      <c r="J48" s="15"/>
      <c r="K48" s="19"/>
    </row>
    <row r="49" spans="1:12" ht="12.75">
      <c r="A49" s="21">
        <v>4</v>
      </c>
      <c r="B49" s="48"/>
      <c r="C49" s="49"/>
      <c r="D49" s="49"/>
      <c r="E49" s="15">
        <v>76</v>
      </c>
      <c r="F49" s="15">
        <v>38</v>
      </c>
      <c r="G49" s="15">
        <v>13</v>
      </c>
      <c r="H49" s="15">
        <v>6</v>
      </c>
      <c r="I49" s="15">
        <v>3</v>
      </c>
      <c r="J49" s="15">
        <v>2</v>
      </c>
      <c r="K49" s="19">
        <v>2</v>
      </c>
      <c r="L49" s="16"/>
    </row>
    <row r="50" spans="1:12" ht="12.75">
      <c r="A50" s="21">
        <v>5</v>
      </c>
      <c r="B50" s="48"/>
      <c r="C50" s="49"/>
      <c r="D50" s="49"/>
      <c r="E50" s="49"/>
      <c r="F50" s="15">
        <v>250</v>
      </c>
      <c r="G50" s="15">
        <v>82</v>
      </c>
      <c r="H50" s="15">
        <v>16</v>
      </c>
      <c r="I50" s="15">
        <v>12</v>
      </c>
      <c r="J50" s="15">
        <v>8</v>
      </c>
      <c r="K50" s="19">
        <v>5</v>
      </c>
      <c r="L50" s="16"/>
    </row>
    <row r="51" spans="1:12" ht="12.75">
      <c r="A51" s="21">
        <v>6</v>
      </c>
      <c r="B51" s="48"/>
      <c r="C51" s="49"/>
      <c r="D51" s="49"/>
      <c r="E51" s="49"/>
      <c r="F51" s="49"/>
      <c r="G51" s="15">
        <v>600</v>
      </c>
      <c r="H51" s="15">
        <v>150</v>
      </c>
      <c r="I51" s="15">
        <v>75</v>
      </c>
      <c r="J51" s="15">
        <v>50</v>
      </c>
      <c r="K51" s="19">
        <v>15</v>
      </c>
      <c r="L51" s="16"/>
    </row>
    <row r="52" spans="1:12" ht="12.75">
      <c r="A52" s="21">
        <v>7</v>
      </c>
      <c r="B52" s="48"/>
      <c r="C52" s="49"/>
      <c r="D52" s="49"/>
      <c r="E52" s="49"/>
      <c r="F52" s="49"/>
      <c r="G52" s="49"/>
      <c r="H52" s="15">
        <v>2000</v>
      </c>
      <c r="I52" s="15">
        <v>500</v>
      </c>
      <c r="J52" s="15">
        <v>250</v>
      </c>
      <c r="K52" s="19">
        <v>85</v>
      </c>
      <c r="L52" s="16"/>
    </row>
    <row r="53" spans="1:12" ht="12.75">
      <c r="A53" s="21">
        <v>8</v>
      </c>
      <c r="B53" s="48"/>
      <c r="C53" s="49"/>
      <c r="D53" s="49"/>
      <c r="E53" s="49"/>
      <c r="F53" s="49"/>
      <c r="G53" s="49"/>
      <c r="H53" s="49"/>
      <c r="I53" s="15">
        <v>6000</v>
      </c>
      <c r="J53" s="15">
        <v>1000</v>
      </c>
      <c r="K53" s="19">
        <v>500</v>
      </c>
      <c r="L53" s="16"/>
    </row>
    <row r="54" spans="1:12" ht="12.75">
      <c r="A54" s="21">
        <v>9</v>
      </c>
      <c r="B54" s="48"/>
      <c r="C54" s="49"/>
      <c r="D54" s="49"/>
      <c r="E54" s="49"/>
      <c r="F54" s="49"/>
      <c r="G54" s="49"/>
      <c r="H54" s="49"/>
      <c r="I54" s="49"/>
      <c r="J54" s="15">
        <v>10000</v>
      </c>
      <c r="K54" s="19">
        <v>5000</v>
      </c>
      <c r="L54" s="16"/>
    </row>
    <row r="55" spans="1:12" ht="13.5" thickBot="1">
      <c r="A55" s="43">
        <v>10</v>
      </c>
      <c r="B55" s="46"/>
      <c r="C55" s="47"/>
      <c r="D55" s="47"/>
      <c r="E55" s="47"/>
      <c r="F55" s="47"/>
      <c r="G55" s="47"/>
      <c r="H55" s="47"/>
      <c r="I55" s="47"/>
      <c r="J55" s="47"/>
      <c r="K55" s="20">
        <v>15000</v>
      </c>
      <c r="L55" s="16"/>
    </row>
    <row r="56" spans="1:11" ht="12.75" hidden="1">
      <c r="A56" s="9" t="s">
        <v>14</v>
      </c>
      <c r="B56" s="17">
        <f aca="true" t="shared" si="15" ref="B56:K56">B31</f>
        <v>0</v>
      </c>
      <c r="C56" s="17">
        <f t="shared" si="15"/>
        <v>0.962025316455696</v>
      </c>
      <c r="D56" s="17">
        <f t="shared" si="15"/>
        <v>0.9574001947419667</v>
      </c>
      <c r="E56" s="17">
        <f t="shared" si="15"/>
        <v>0.9608239861404415</v>
      </c>
      <c r="F56" s="17">
        <f t="shared" si="15"/>
        <v>0.956480228632127</v>
      </c>
      <c r="G56" s="17">
        <f t="shared" si="15"/>
        <v>0.9618653498400331</v>
      </c>
      <c r="H56" s="17">
        <f t="shared" si="15"/>
        <v>0.9599649751548484</v>
      </c>
      <c r="I56" s="17">
        <f t="shared" si="15"/>
        <v>0.9627334264580665</v>
      </c>
      <c r="J56" s="17">
        <f t="shared" si="15"/>
        <v>0.9627549351842745</v>
      </c>
      <c r="K56" s="17">
        <f t="shared" si="15"/>
        <v>0.9609104148848246</v>
      </c>
    </row>
    <row r="58" ht="18">
      <c r="A58" s="29" t="s">
        <v>48</v>
      </c>
    </row>
    <row r="59" ht="12.75">
      <c r="A59" s="9" t="s">
        <v>53</v>
      </c>
    </row>
    <row r="60" ht="12.75">
      <c r="A60" s="39" t="s">
        <v>45</v>
      </c>
    </row>
    <row r="61" ht="13.5" thickBot="1"/>
    <row r="62" spans="1:2" ht="13.5" thickBot="1">
      <c r="A62" s="45" t="s">
        <v>28</v>
      </c>
      <c r="B62" s="42" t="s">
        <v>14</v>
      </c>
    </row>
    <row r="63" spans="1:4" ht="12.75">
      <c r="A63" s="33">
        <v>1</v>
      </c>
      <c r="B63" s="30">
        <f>B56</f>
        <v>0</v>
      </c>
      <c r="C63" s="53"/>
      <c r="D63" s="53">
        <v>1</v>
      </c>
    </row>
    <row r="64" spans="1:4" ht="12.75">
      <c r="A64" s="34">
        <v>2</v>
      </c>
      <c r="B64" s="31">
        <f>C56</f>
        <v>0.962025316455696</v>
      </c>
      <c r="C64" s="53"/>
      <c r="D64" s="53">
        <v>2</v>
      </c>
    </row>
    <row r="65" spans="1:4" ht="12.75">
      <c r="A65" s="34">
        <v>3</v>
      </c>
      <c r="B65" s="31">
        <f>D56</f>
        <v>0.9574001947419667</v>
      </c>
      <c r="C65" s="53"/>
      <c r="D65" s="53">
        <v>3</v>
      </c>
    </row>
    <row r="66" spans="1:4" ht="12.75">
      <c r="A66" s="34">
        <v>4</v>
      </c>
      <c r="B66" s="31">
        <f>E56</f>
        <v>0.9608239861404415</v>
      </c>
      <c r="C66" s="53"/>
      <c r="D66" s="53">
        <v>4</v>
      </c>
    </row>
    <row r="67" spans="1:4" ht="12.75">
      <c r="A67" s="34">
        <v>5</v>
      </c>
      <c r="B67" s="31">
        <f>F56</f>
        <v>0.956480228632127</v>
      </c>
      <c r="C67" s="53"/>
      <c r="D67" s="53">
        <v>5</v>
      </c>
    </row>
    <row r="68" spans="1:4" ht="12.75">
      <c r="A68" s="34">
        <v>6</v>
      </c>
      <c r="B68" s="31">
        <f>G56</f>
        <v>0.9618653498400331</v>
      </c>
      <c r="C68" s="53"/>
      <c r="D68" s="53">
        <v>6</v>
      </c>
    </row>
    <row r="69" spans="1:4" ht="12.75">
      <c r="A69" s="34">
        <v>7</v>
      </c>
      <c r="B69" s="31">
        <f>H56</f>
        <v>0.9599649751548484</v>
      </c>
      <c r="C69" s="53"/>
      <c r="D69" s="53">
        <v>7</v>
      </c>
    </row>
    <row r="70" spans="1:4" ht="12.75">
      <c r="A70" s="34">
        <v>8</v>
      </c>
      <c r="B70" s="31">
        <f>I56</f>
        <v>0.9627334264580665</v>
      </c>
      <c r="C70" s="53"/>
      <c r="D70" s="53">
        <v>8</v>
      </c>
    </row>
    <row r="71" spans="1:4" ht="12.75">
      <c r="A71" s="34">
        <v>9</v>
      </c>
      <c r="B71" s="31">
        <f>J56</f>
        <v>0.9627549351842745</v>
      </c>
      <c r="C71" s="53"/>
      <c r="D71" s="53">
        <v>9</v>
      </c>
    </row>
    <row r="72" spans="1:4" ht="13.5" thickBot="1">
      <c r="A72" s="35">
        <v>10</v>
      </c>
      <c r="B72" s="32">
        <f>K56</f>
        <v>0.9609104148848246</v>
      </c>
      <c r="C72" s="54">
        <f>MAX(B63:B72)</f>
        <v>0.9627549351842745</v>
      </c>
      <c r="D72" s="53">
        <v>10</v>
      </c>
    </row>
    <row r="75" ht="18" hidden="1">
      <c r="A75" s="29" t="s">
        <v>33</v>
      </c>
    </row>
    <row r="76" ht="12.75" hidden="1"/>
    <row r="77" spans="1:2" ht="13.5" hidden="1" thickBot="1">
      <c r="A77" s="36" t="s">
        <v>14</v>
      </c>
      <c r="B77" s="38" t="s">
        <v>34</v>
      </c>
    </row>
    <row r="78" spans="1:2" ht="12.75" hidden="1">
      <c r="A78" s="37" t="s">
        <v>36</v>
      </c>
      <c r="B78" s="39" t="s">
        <v>35</v>
      </c>
    </row>
    <row r="79" spans="1:2" ht="12.75" hidden="1">
      <c r="A79" s="37" t="s">
        <v>37</v>
      </c>
      <c r="B79" s="39" t="s">
        <v>38</v>
      </c>
    </row>
    <row r="80" spans="1:2" ht="12.75" hidden="1">
      <c r="A80" s="37" t="s">
        <v>39</v>
      </c>
      <c r="B80" s="39" t="s">
        <v>40</v>
      </c>
    </row>
    <row r="81" spans="1:2" ht="12.75" hidden="1">
      <c r="A81" s="37" t="s">
        <v>41</v>
      </c>
      <c r="B81" s="39" t="s">
        <v>42</v>
      </c>
    </row>
    <row r="82" spans="1:2" ht="12.75" hidden="1">
      <c r="A82" s="37" t="s">
        <v>43</v>
      </c>
      <c r="B82" s="39" t="s">
        <v>44</v>
      </c>
    </row>
    <row r="83" ht="18">
      <c r="A83" s="29" t="s">
        <v>56</v>
      </c>
    </row>
    <row r="84" ht="12.75">
      <c r="A84" s="9" t="s">
        <v>55</v>
      </c>
    </row>
    <row r="85" spans="1:4" ht="15">
      <c r="A85" s="9" t="s">
        <v>57</v>
      </c>
      <c r="D85" s="51" t="str">
        <f>VLOOKUP(C72,B63:D72,3,0)&amp;" "&amp;"numerolla."</f>
        <v>9 numerolla.</v>
      </c>
    </row>
    <row r="86" spans="1:4" ht="15">
      <c r="A86" s="9" t="s">
        <v>58</v>
      </c>
      <c r="B86" s="50"/>
      <c r="C86" s="52">
        <f>C72</f>
        <v>0.9627549351842745</v>
      </c>
      <c r="D86" s="18" t="s">
        <v>59</v>
      </c>
    </row>
  </sheetData>
  <mergeCells count="2">
    <mergeCell ref="B2:K2"/>
    <mergeCell ref="B44:K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8">
      <selection activeCell="A48" sqref="A48"/>
    </sheetView>
  </sheetViews>
  <sheetFormatPr defaultColWidth="9.140625" defaultRowHeight="12.75"/>
  <cols>
    <col min="1" max="1" width="12.8515625" style="0" customWidth="1"/>
    <col min="2" max="2" width="10.8515625" style="0" bestFit="1" customWidth="1"/>
    <col min="3" max="3" width="12.28125" style="0" bestFit="1" customWidth="1"/>
    <col min="4" max="4" width="9.8515625" style="0" bestFit="1" customWidth="1"/>
    <col min="5" max="5" width="12.7109375" style="0" bestFit="1" customWidth="1"/>
    <col min="6" max="11" width="9.8515625" style="0" bestFit="1" customWidth="1"/>
  </cols>
  <sheetData>
    <row r="1" spans="2:11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2:11" ht="12.75">
      <c r="B2" s="59" t="s">
        <v>12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1" t="s">
        <v>26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</row>
    <row r="4" spans="1:11" ht="12.75">
      <c r="A4" s="1">
        <v>0</v>
      </c>
      <c r="B4" s="8">
        <f aca="true" t="shared" si="0" ref="B4:K9">IF(ISERROR((COMBIN((B$1),($A4))*COMBIN((80-B$1),(20-$A4)))/COMBIN(80,20)),0,(COMBIN((B$1),($A4))*COMBIN((80-B$1),(20-$A4)))/COMBIN(80,20))</f>
        <v>0.7499999999999996</v>
      </c>
      <c r="C4" s="8">
        <f t="shared" si="0"/>
        <v>0.5601265822784808</v>
      </c>
      <c r="D4" s="8">
        <f t="shared" si="0"/>
        <v>0.4165043816942551</v>
      </c>
      <c r="E4" s="8">
        <f t="shared" si="0"/>
        <v>0.30832142541003293</v>
      </c>
      <c r="F4" s="8">
        <f t="shared" si="0"/>
        <v>0.2271842081968664</v>
      </c>
      <c r="G4" s="8">
        <f t="shared" si="0"/>
        <v>0.16660175267770203</v>
      </c>
      <c r="H4" s="8">
        <f t="shared" si="0"/>
        <v>0.12157425195399872</v>
      </c>
      <c r="I4" s="8">
        <f t="shared" si="0"/>
        <v>0.08826623772002652</v>
      </c>
      <c r="J4" s="8">
        <f t="shared" si="0"/>
        <v>0.06374783835335249</v>
      </c>
      <c r="K4" s="8">
        <f t="shared" si="0"/>
        <v>0.045790700789027826</v>
      </c>
    </row>
    <row r="5" spans="1:11" ht="12.75">
      <c r="A5" s="1">
        <v>1</v>
      </c>
      <c r="B5" s="8">
        <f t="shared" si="0"/>
        <v>0.24999999999999997</v>
      </c>
      <c r="C5" s="8">
        <f t="shared" si="0"/>
        <v>0.3797468354430378</v>
      </c>
      <c r="D5" s="8">
        <f t="shared" si="0"/>
        <v>0.4308666017526775</v>
      </c>
      <c r="E5" s="8">
        <f t="shared" si="0"/>
        <v>0.4327318251368884</v>
      </c>
      <c r="F5" s="8">
        <f t="shared" si="0"/>
        <v>0.4056860860658328</v>
      </c>
      <c r="G5" s="8">
        <f t="shared" si="0"/>
        <v>0.3634947331149862</v>
      </c>
      <c r="H5" s="8">
        <f t="shared" si="0"/>
        <v>0.3151925050659227</v>
      </c>
      <c r="I5" s="8">
        <f t="shared" si="0"/>
        <v>0.26646411387177804</v>
      </c>
      <c r="J5" s="8">
        <f t="shared" si="0"/>
        <v>0.2206655943000663</v>
      </c>
      <c r="K5" s="8">
        <f t="shared" si="0"/>
        <v>0.17957137564324643</v>
      </c>
    </row>
    <row r="6" spans="1:11" ht="12.75">
      <c r="A6" s="1">
        <v>2</v>
      </c>
      <c r="B6" s="8">
        <f t="shared" si="0"/>
        <v>0</v>
      </c>
      <c r="C6" s="8">
        <f t="shared" si="0"/>
        <v>0.060126582278481</v>
      </c>
      <c r="D6" s="8">
        <f t="shared" si="0"/>
        <v>0.1387536514118792</v>
      </c>
      <c r="E6" s="8">
        <f t="shared" si="0"/>
        <v>0.21263546580002265</v>
      </c>
      <c r="F6" s="8">
        <f t="shared" si="0"/>
        <v>0.27045739071055525</v>
      </c>
      <c r="G6" s="8">
        <f t="shared" si="0"/>
        <v>0.308321425410033</v>
      </c>
      <c r="H6" s="8">
        <f t="shared" si="0"/>
        <v>0.32665405070468356</v>
      </c>
      <c r="I6" s="8">
        <f t="shared" si="0"/>
        <v>0.32814562171246753</v>
      </c>
      <c r="J6" s="8">
        <f t="shared" si="0"/>
        <v>0.31642613522273644</v>
      </c>
      <c r="K6" s="8">
        <f t="shared" si="0"/>
        <v>0.2952567811057225</v>
      </c>
    </row>
    <row r="7" spans="1:11" ht="12.75">
      <c r="A7" s="1">
        <v>3</v>
      </c>
      <c r="B7" s="8">
        <f t="shared" si="0"/>
        <v>0</v>
      </c>
      <c r="C7" s="8">
        <f t="shared" si="0"/>
        <v>0</v>
      </c>
      <c r="D7" s="8">
        <f t="shared" si="0"/>
        <v>0.013875365141187925</v>
      </c>
      <c r="E7" s="8">
        <f t="shared" si="0"/>
        <v>0.04324789134915715</v>
      </c>
      <c r="F7" s="8">
        <f t="shared" si="0"/>
        <v>0.08393505228948264</v>
      </c>
      <c r="G7" s="8">
        <f t="shared" si="0"/>
        <v>0.1298195475410665</v>
      </c>
      <c r="H7" s="8">
        <f t="shared" si="0"/>
        <v>0.17499324144893763</v>
      </c>
      <c r="I7" s="8">
        <f t="shared" si="0"/>
        <v>0.21478622512088782</v>
      </c>
      <c r="J7" s="8">
        <f t="shared" si="0"/>
        <v>0.2461092162843506</v>
      </c>
      <c r="K7" s="8">
        <f t="shared" si="0"/>
        <v>0.2674023677938618</v>
      </c>
    </row>
    <row r="8" spans="1:11" ht="12.75">
      <c r="A8" s="1">
        <v>4</v>
      </c>
      <c r="B8" s="8">
        <f t="shared" si="0"/>
        <v>0</v>
      </c>
      <c r="C8" s="8">
        <f t="shared" si="0"/>
        <v>0</v>
      </c>
      <c r="D8" s="8">
        <f>IF(ISERROR((COMBIN((D$1),($A8))*COMBIN((80-D$1),(20-$A8)))/COMBIN(80,20)),0,(COMBIN((D$1),($A8))*COMBIN((80-D$1),(20-$A8)))/COMBIN(80,20))</f>
        <v>0</v>
      </c>
      <c r="E8" s="8">
        <f t="shared" si="0"/>
        <v>0.0030633923038986327</v>
      </c>
      <c r="F8" s="8">
        <f t="shared" si="0"/>
        <v>0.012092338041705125</v>
      </c>
      <c r="G8" s="8">
        <f t="shared" si="0"/>
        <v>0.0285379177784241</v>
      </c>
      <c r="H8" s="8">
        <f t="shared" si="0"/>
        <v>0.052190966747928766</v>
      </c>
      <c r="I8" s="8">
        <f t="shared" si="0"/>
        <v>0.08150370149676547</v>
      </c>
      <c r="J8" s="8">
        <f t="shared" si="0"/>
        <v>0.11410518209547167</v>
      </c>
      <c r="K8" s="8">
        <f t="shared" si="0"/>
        <v>0.14731889707161833</v>
      </c>
    </row>
    <row r="9" spans="1:11" ht="12.75">
      <c r="A9" s="1">
        <v>5</v>
      </c>
      <c r="B9" s="8">
        <f t="shared" si="0"/>
        <v>0</v>
      </c>
      <c r="C9" s="8">
        <f t="shared" si="0"/>
        <v>0</v>
      </c>
      <c r="D9" s="8">
        <f>IF(ISERROR((COMBIN((D$1),($A9))*COMBIN((80-D$1),(20-$A9)))/COMBIN(80,20)),0,(COMBIN((D$1),($A9))*COMBIN((80-D$1),(20-$A9)))/COMBIN(80,20))</f>
        <v>0</v>
      </c>
      <c r="E9" s="8">
        <f t="shared" si="0"/>
        <v>0</v>
      </c>
      <c r="F9" s="8">
        <f t="shared" si="0"/>
        <v>0.0006449246955576069</v>
      </c>
      <c r="G9" s="8">
        <f t="shared" si="0"/>
        <v>0.0030956385386765118</v>
      </c>
      <c r="H9" s="8">
        <f t="shared" si="0"/>
        <v>0.008638504841036483</v>
      </c>
      <c r="I9" s="8">
        <f t="shared" si="0"/>
        <v>0.01830258559927365</v>
      </c>
      <c r="J9" s="8">
        <f t="shared" si="0"/>
        <v>0.03260148059870619</v>
      </c>
      <c r="K9" s="8">
        <f t="shared" si="0"/>
        <v>0.051427687705001314</v>
      </c>
    </row>
    <row r="10" spans="1:11" ht="12.75">
      <c r="A10" s="1">
        <v>6</v>
      </c>
      <c r="B10" s="8">
        <f aca="true" t="shared" si="1" ref="B10:K14">IF(ISERROR((COMBIN((B$1),($A10))*COMBIN((80-B$1),(20-$A10)))/COMBIN(80,20)),0,(COMBIN((B$1),($A10))*COMBIN((80-B$1),(20-$A10)))/COMBIN(80,20))</f>
        <v>0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0.00012898493911152136</v>
      </c>
      <c r="H10" s="8">
        <f t="shared" si="1"/>
        <v>0.0007320766814437698</v>
      </c>
      <c r="I10" s="8">
        <f t="shared" si="1"/>
        <v>0.002366713655078489</v>
      </c>
      <c r="J10" s="8">
        <f t="shared" si="1"/>
        <v>0.0057195579997730145</v>
      </c>
      <c r="K10" s="8">
        <f t="shared" si="1"/>
        <v>0.011479394577009217</v>
      </c>
    </row>
    <row r="11" spans="1:11" ht="12.75">
      <c r="A11" s="1">
        <v>7</v>
      </c>
      <c r="B11" s="8">
        <f t="shared" si="1"/>
        <v>0</v>
      </c>
      <c r="C11" s="8">
        <f t="shared" si="1"/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2.4402556048125666E-05</v>
      </c>
      <c r="I11" s="8">
        <f t="shared" si="1"/>
        <v>0.00016045516305616874</v>
      </c>
      <c r="J11" s="8">
        <f t="shared" si="1"/>
        <v>0.0005916784137696223</v>
      </c>
      <c r="K11" s="8">
        <f t="shared" si="1"/>
        <v>0.0016111430985276101</v>
      </c>
    </row>
    <row r="12" spans="1:11" ht="12.75">
      <c r="A12" s="1">
        <v>8</v>
      </c>
      <c r="B12" s="8">
        <f t="shared" si="1"/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4.345660666104571E-06</v>
      </c>
      <c r="J12" s="8">
        <f t="shared" si="1"/>
        <v>3.259245499578428E-05</v>
      </c>
      <c r="K12" s="8">
        <f t="shared" si="1"/>
        <v>0.0001354193552641741</v>
      </c>
    </row>
    <row r="13" spans="1:11" ht="12.75">
      <c r="A13" s="1">
        <v>9</v>
      </c>
      <c r="B13" s="8">
        <f t="shared" si="1"/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7.242767776840951E-07</v>
      </c>
      <c r="K13" s="8">
        <f t="shared" si="1"/>
        <v>6.120648825499395E-06</v>
      </c>
    </row>
    <row r="14" spans="1:11" ht="12.75">
      <c r="A14" s="1">
        <v>10</v>
      </c>
      <c r="B14" s="8">
        <f t="shared" si="1"/>
        <v>0</v>
      </c>
      <c r="C14" s="8">
        <f t="shared" si="1"/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1.1221189513415558E-07</v>
      </c>
    </row>
    <row r="15" spans="1:11" ht="12.75">
      <c r="A15" t="s">
        <v>14</v>
      </c>
      <c r="B15" s="5">
        <f>B31</f>
        <v>0</v>
      </c>
      <c r="C15" s="5">
        <f aca="true" t="shared" si="2" ref="C15:K15">C31</f>
        <v>0.962025316455696</v>
      </c>
      <c r="D15" s="5">
        <f t="shared" si="2"/>
        <v>0.9574001947419667</v>
      </c>
      <c r="E15" s="5">
        <f t="shared" si="2"/>
        <v>0.9608239861404415</v>
      </c>
      <c r="F15" s="5">
        <f t="shared" si="2"/>
        <v>0.956480228632127</v>
      </c>
      <c r="G15" s="5">
        <f t="shared" si="2"/>
        <v>0.9618653498400331</v>
      </c>
      <c r="H15" s="5">
        <f t="shared" si="2"/>
        <v>0.9599649751548484</v>
      </c>
      <c r="I15" s="5">
        <f t="shared" si="2"/>
        <v>0.9627334264580665</v>
      </c>
      <c r="J15" s="5">
        <f>J31</f>
        <v>0.9627549351842745</v>
      </c>
      <c r="K15" s="5">
        <f t="shared" si="2"/>
        <v>0.9609104148848246</v>
      </c>
    </row>
    <row r="16" spans="1:11" ht="12.75">
      <c r="A16" t="s">
        <v>15</v>
      </c>
      <c r="B16" s="2">
        <v>0</v>
      </c>
      <c r="C16" s="4">
        <f>SUM(C6)</f>
        <v>0.060126582278481</v>
      </c>
      <c r="D16" s="4">
        <f>SUM(D6:D7)</f>
        <v>0.15262901655306713</v>
      </c>
      <c r="E16" s="4">
        <f>SUM(E6:E8)</f>
        <v>0.25894674945307844</v>
      </c>
      <c r="F16" s="4">
        <f>SUM(F7:F9)</f>
        <v>0.09667231502674536</v>
      </c>
      <c r="G16" s="4">
        <f>SUM(G7:G10)</f>
        <v>0.16158208879727862</v>
      </c>
      <c r="H16" s="4">
        <f>SUM(H7:H11)</f>
        <v>0.23657919227539478</v>
      </c>
      <c r="I16" s="4">
        <f>SUM(I7:I12)</f>
        <v>0.31712402669572776</v>
      </c>
      <c r="J16" s="4">
        <f>SUM(J8:J13)</f>
        <v>0.153051215839494</v>
      </c>
      <c r="K16" s="4">
        <f>SUM(K8:K14)</f>
        <v>0.21197877466814127</v>
      </c>
    </row>
    <row r="19" spans="1:11" ht="12.75">
      <c r="A19" t="s">
        <v>10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</row>
    <row r="20" spans="1:11" ht="12.75">
      <c r="A20">
        <v>1</v>
      </c>
      <c r="B20" s="3">
        <f>IF(B5=0,"",IF(((B35*(COMBIN((B$1),($A20))*COMBIN((80-B$1),(20-$A20)))/COMBIN(80,20)))=0,"",((B35*(COMBIN((B$1),($A20))*COMBIN((80-B$1),(20-$A20)))/COMBIN(80,20)))))</f>
      </c>
      <c r="C20" s="3">
        <f>IF(C5=0,"",IF(((C35*(COMBIN((C$1),($A20))*COMBIN((80-C$1),(20-$A20)))/COMBIN(80,20)))=0,"",((C35*(COMBIN((C$1),($A20))*COMBIN((80-C$1),(20-$A20)))/COMBIN(80,20)))))</f>
      </c>
      <c r="D20" s="3">
        <f>IF(D5=0,"",IF(((D35*(COMBIN((D$1),($A20))*COMBIN((80-D$1),(20-$A20)))/COMBIN(80,20)))=0,"",((D35*(COMBIN((D$1),($A20))*COMBIN((80-D$1),(20-$A20)))/COMBIN(80,20)))))</f>
      </c>
      <c r="E20" s="3">
        <f aca="true" t="shared" si="3" ref="E20:K20">IF(E5=0,"",IF(((E35*(COMBIN((E$1),($A20))*COMBIN((80-E$1),(20-$A20)))/COMBIN(80,20)))=0,"",((E35*(COMBIN((E$1),($A20))*COMBIN((80-E$1),(20-$A20)))/COMBIN(80,20)))))</f>
      </c>
      <c r="F20" s="3">
        <f t="shared" si="3"/>
      </c>
      <c r="G20" s="3">
        <f t="shared" si="3"/>
      </c>
      <c r="H20" s="3">
        <f t="shared" si="3"/>
      </c>
      <c r="I20" s="3">
        <f t="shared" si="3"/>
      </c>
      <c r="J20" s="3">
        <f t="shared" si="3"/>
      </c>
      <c r="K20" s="3">
        <f t="shared" si="3"/>
      </c>
    </row>
    <row r="21" spans="1:11" ht="12.75">
      <c r="A21">
        <v>2</v>
      </c>
      <c r="B21" s="3">
        <f aca="true" t="shared" si="4" ref="B21:C29">IF(B6=0,"",IF(((B36*(COMBIN((B$1),($A21))*COMBIN((80-B$1),(20-$A21)))/COMBIN(80,20)))=0,"",((B36*(COMBIN((B$1),($A21))*COMBIN((80-B$1),(20-$A21)))/COMBIN(80,20)))))</f>
      </c>
      <c r="C21" s="3">
        <f t="shared" si="4"/>
        <v>0.962025316455696</v>
      </c>
      <c r="D21" s="3">
        <f aca="true" t="shared" si="5" ref="D21:K29">IF(D6=0,"",IF(((D36*(COMBIN((D$1),($A21))*COMBIN((80-D$1),(20-$A21)))/COMBIN(80,20)))=0,"",((D36*(COMBIN((D$1),($A21))*COMBIN((80-D$1),(20-$A21)))/COMBIN(80,20)))))</f>
        <v>0.4162609542356376</v>
      </c>
      <c r="E21" s="3">
        <f t="shared" si="5"/>
        <v>0.4252709316000453</v>
      </c>
      <c r="F21" s="3">
        <f t="shared" si="5"/>
      </c>
      <c r="G21" s="3">
        <f t="shared" si="5"/>
      </c>
      <c r="H21" s="3">
        <f t="shared" si="5"/>
      </c>
      <c r="I21" s="3">
        <f t="shared" si="5"/>
      </c>
      <c r="J21" s="3">
        <f t="shared" si="5"/>
      </c>
      <c r="K21" s="3">
        <f t="shared" si="5"/>
      </c>
    </row>
    <row r="22" spans="1:11" ht="12.75">
      <c r="A22">
        <v>3</v>
      </c>
      <c r="B22" s="3">
        <f t="shared" si="4"/>
      </c>
      <c r="C22" s="3">
        <f t="shared" si="4"/>
      </c>
      <c r="D22" s="3">
        <f t="shared" si="5"/>
        <v>0.5411392405063291</v>
      </c>
      <c r="E22" s="3">
        <f t="shared" si="5"/>
        <v>0.3027352394441001</v>
      </c>
      <c r="F22" s="3">
        <f t="shared" si="5"/>
        <v>0.33574020915793057</v>
      </c>
      <c r="G22" s="3">
        <f t="shared" si="5"/>
        <v>0.259639095082133</v>
      </c>
      <c r="H22" s="3">
        <f t="shared" si="5"/>
        <v>0.34998648289787526</v>
      </c>
      <c r="I22" s="3">
        <f t="shared" si="5"/>
        <v>0.21478622512088782</v>
      </c>
      <c r="J22" s="3">
        <f t="shared" si="5"/>
      </c>
      <c r="K22" s="3">
        <f t="shared" si="5"/>
      </c>
    </row>
    <row r="23" spans="1:11" ht="12.75">
      <c r="A23">
        <v>4</v>
      </c>
      <c r="B23" s="3">
        <f t="shared" si="4"/>
      </c>
      <c r="C23" s="3">
        <f t="shared" si="4"/>
      </c>
      <c r="D23" s="3">
        <f t="shared" si="5"/>
      </c>
      <c r="E23" s="3">
        <f t="shared" si="5"/>
        <v>0.2328178150962961</v>
      </c>
      <c r="F23" s="3">
        <f t="shared" si="5"/>
        <v>0.45950884558479477</v>
      </c>
      <c r="G23" s="3">
        <f t="shared" si="5"/>
        <v>0.3709929311195133</v>
      </c>
      <c r="H23" s="3">
        <f t="shared" si="5"/>
        <v>0.3131458004875726</v>
      </c>
      <c r="I23" s="3">
        <f t="shared" si="5"/>
        <v>0.2445111044902964</v>
      </c>
      <c r="J23" s="3">
        <f t="shared" si="5"/>
        <v>0.22821036419094334</v>
      </c>
      <c r="K23" s="3">
        <f t="shared" si="5"/>
        <v>0.29463779414323665</v>
      </c>
    </row>
    <row r="24" spans="1:11" ht="12.75">
      <c r="A24">
        <v>5</v>
      </c>
      <c r="B24" s="3">
        <f t="shared" si="4"/>
      </c>
      <c r="C24" s="3">
        <f t="shared" si="4"/>
      </c>
      <c r="D24" s="3">
        <f t="shared" si="5"/>
      </c>
      <c r="E24" s="3">
        <f t="shared" si="5"/>
      </c>
      <c r="F24" s="3">
        <f t="shared" si="5"/>
        <v>0.16123117388940172</v>
      </c>
      <c r="G24" s="3">
        <f t="shared" si="5"/>
        <v>0.253842360171474</v>
      </c>
      <c r="H24" s="3">
        <f t="shared" si="5"/>
        <v>0.13821607745658374</v>
      </c>
      <c r="I24" s="3">
        <f t="shared" si="5"/>
        <v>0.21963102719128383</v>
      </c>
      <c r="J24" s="3">
        <f t="shared" si="5"/>
        <v>0.2608118447896495</v>
      </c>
      <c r="K24" s="3">
        <f t="shared" si="5"/>
        <v>0.25713843852500656</v>
      </c>
    </row>
    <row r="25" spans="1:11" ht="12.75">
      <c r="A25">
        <v>6</v>
      </c>
      <c r="B25" s="3">
        <f t="shared" si="4"/>
      </c>
      <c r="C25" s="3">
        <f t="shared" si="4"/>
      </c>
      <c r="D25" s="3">
        <f t="shared" si="5"/>
      </c>
      <c r="E25" s="3">
        <f t="shared" si="5"/>
      </c>
      <c r="F25" s="3">
        <f t="shared" si="5"/>
      </c>
      <c r="G25" s="3">
        <f t="shared" si="5"/>
        <v>0.07739096346691282</v>
      </c>
      <c r="H25" s="3">
        <f t="shared" si="5"/>
        <v>0.10981150221656548</v>
      </c>
      <c r="I25" s="3">
        <f t="shared" si="5"/>
        <v>0.1775035241308867</v>
      </c>
      <c r="J25" s="3">
        <f t="shared" si="5"/>
        <v>0.28597789998865075</v>
      </c>
      <c r="K25" s="3">
        <f t="shared" si="5"/>
        <v>0.17219091865513825</v>
      </c>
    </row>
    <row r="26" spans="1:11" ht="12.75">
      <c r="A26">
        <v>7</v>
      </c>
      <c r="B26" s="3">
        <f t="shared" si="4"/>
      </c>
      <c r="C26" s="3">
        <f t="shared" si="4"/>
      </c>
      <c r="D26" s="3">
        <f t="shared" si="5"/>
      </c>
      <c r="E26" s="3">
        <f t="shared" si="5"/>
      </c>
      <c r="F26" s="3">
        <f t="shared" si="5"/>
      </c>
      <c r="G26" s="3">
        <f t="shared" si="5"/>
      </c>
      <c r="H26" s="3">
        <f t="shared" si="5"/>
        <v>0.04880511209625133</v>
      </c>
      <c r="I26" s="3">
        <f t="shared" si="5"/>
        <v>0.08022758152808436</v>
      </c>
      <c r="J26" s="3">
        <f t="shared" si="5"/>
        <v>0.14791960344240557</v>
      </c>
      <c r="K26" s="3">
        <f t="shared" si="5"/>
        <v>0.13694716337484686</v>
      </c>
    </row>
    <row r="27" spans="1:11" ht="12.75">
      <c r="A27">
        <v>8</v>
      </c>
      <c r="B27" s="3">
        <f t="shared" si="4"/>
      </c>
      <c r="C27" s="3">
        <f t="shared" si="4"/>
      </c>
      <c r="D27" s="3">
        <f t="shared" si="5"/>
      </c>
      <c r="E27" s="3">
        <f t="shared" si="5"/>
      </c>
      <c r="F27" s="3">
        <f t="shared" si="5"/>
      </c>
      <c r="G27" s="3">
        <f t="shared" si="5"/>
      </c>
      <c r="H27" s="3">
        <f t="shared" si="5"/>
      </c>
      <c r="I27" s="3">
        <f t="shared" si="5"/>
        <v>0.026073963996627425</v>
      </c>
      <c r="J27" s="3">
        <f t="shared" si="5"/>
        <v>0.032592454995784274</v>
      </c>
      <c r="K27" s="3">
        <f t="shared" si="5"/>
        <v>0.06770967763208705</v>
      </c>
    </row>
    <row r="28" spans="1:11" ht="12.75">
      <c r="A28">
        <v>9</v>
      </c>
      <c r="B28" s="3">
        <f t="shared" si="4"/>
      </c>
      <c r="C28" s="3">
        <f t="shared" si="4"/>
      </c>
      <c r="D28" s="3">
        <f t="shared" si="5"/>
      </c>
      <c r="E28" s="3">
        <f t="shared" si="5"/>
      </c>
      <c r="F28" s="3">
        <f t="shared" si="5"/>
      </c>
      <c r="G28" s="3">
        <f t="shared" si="5"/>
      </c>
      <c r="H28" s="3">
        <f t="shared" si="5"/>
      </c>
      <c r="I28" s="3">
        <f t="shared" si="5"/>
      </c>
      <c r="J28" s="3">
        <f t="shared" si="5"/>
        <v>0.007242767776840951</v>
      </c>
      <c r="K28" s="3">
        <f t="shared" si="5"/>
        <v>0.030603244127496976</v>
      </c>
    </row>
    <row r="29" spans="1:11" ht="12.75">
      <c r="A29">
        <v>10</v>
      </c>
      <c r="B29" s="3">
        <f t="shared" si="4"/>
      </c>
      <c r="C29" s="3">
        <f t="shared" si="4"/>
      </c>
      <c r="D29" s="3">
        <f t="shared" si="5"/>
      </c>
      <c r="E29" s="3">
        <f t="shared" si="5"/>
      </c>
      <c r="F29" s="3">
        <f t="shared" si="5"/>
      </c>
      <c r="G29" s="3">
        <f t="shared" si="5"/>
      </c>
      <c r="H29" s="3">
        <f t="shared" si="5"/>
      </c>
      <c r="I29" s="3">
        <f t="shared" si="5"/>
      </c>
      <c r="J29" s="3">
        <f t="shared" si="5"/>
      </c>
      <c r="K29" s="3">
        <f t="shared" si="5"/>
        <v>0.0016831784270123337</v>
      </c>
    </row>
    <row r="30" ht="12.75">
      <c r="K30" s="3"/>
    </row>
    <row r="31" spans="1:11" ht="12.75">
      <c r="A31" t="s">
        <v>11</v>
      </c>
      <c r="B31" s="5">
        <f aca="true" t="shared" si="6" ref="B31:K31">SUM(B20:B30)</f>
        <v>0</v>
      </c>
      <c r="C31" s="5">
        <f t="shared" si="6"/>
        <v>0.962025316455696</v>
      </c>
      <c r="D31" s="5">
        <f t="shared" si="6"/>
        <v>0.9574001947419667</v>
      </c>
      <c r="E31" s="5">
        <f>SUM(E20:E30)</f>
        <v>0.9608239861404415</v>
      </c>
      <c r="F31" s="5">
        <f t="shared" si="6"/>
        <v>0.956480228632127</v>
      </c>
      <c r="G31" s="5">
        <f t="shared" si="6"/>
        <v>0.9618653498400331</v>
      </c>
      <c r="H31" s="5">
        <f t="shared" si="6"/>
        <v>0.9599649751548484</v>
      </c>
      <c r="I31" s="5">
        <f t="shared" si="6"/>
        <v>0.9627334264580665</v>
      </c>
      <c r="J31" s="5">
        <f t="shared" si="6"/>
        <v>0.9627549351842745</v>
      </c>
      <c r="K31" s="5">
        <f t="shared" si="6"/>
        <v>0.9609104148848246</v>
      </c>
    </row>
    <row r="32" ht="12.75">
      <c r="K32" s="3"/>
    </row>
    <row r="33" spans="2:11" ht="12.75">
      <c r="B33" s="59" t="s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2.75">
      <c r="A34" s="1" t="s">
        <v>26</v>
      </c>
      <c r="B34" s="1" t="s">
        <v>16</v>
      </c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22</v>
      </c>
      <c r="I34" s="1" t="s">
        <v>23</v>
      </c>
      <c r="J34" s="1" t="s">
        <v>24</v>
      </c>
      <c r="K34" s="1" t="s">
        <v>25</v>
      </c>
    </row>
    <row r="35" spans="1:11" ht="12.75">
      <c r="A35" s="1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1">
        <v>2</v>
      </c>
      <c r="B36" s="6"/>
      <c r="C36" s="6">
        <v>16</v>
      </c>
      <c r="D36" s="6">
        <v>3</v>
      </c>
      <c r="E36" s="6">
        <v>2</v>
      </c>
      <c r="F36" s="6"/>
      <c r="G36" s="6"/>
      <c r="H36" s="6"/>
      <c r="I36" s="6"/>
      <c r="J36" s="6"/>
      <c r="K36" s="6"/>
    </row>
    <row r="37" spans="1:11" ht="12.75">
      <c r="A37" s="1">
        <v>3</v>
      </c>
      <c r="B37" s="6"/>
      <c r="C37" s="6"/>
      <c r="D37" s="6">
        <v>39</v>
      </c>
      <c r="E37" s="6">
        <v>7</v>
      </c>
      <c r="F37" s="6">
        <v>4</v>
      </c>
      <c r="G37" s="6">
        <v>2</v>
      </c>
      <c r="H37" s="6">
        <v>2</v>
      </c>
      <c r="I37" s="6">
        <v>1</v>
      </c>
      <c r="J37" s="6"/>
      <c r="K37" s="6"/>
    </row>
    <row r="38" spans="1:12" ht="12.75">
      <c r="A38" s="1">
        <v>4</v>
      </c>
      <c r="B38" s="6"/>
      <c r="C38" s="6"/>
      <c r="D38" s="6"/>
      <c r="E38" s="6">
        <v>76</v>
      </c>
      <c r="F38" s="6">
        <v>38</v>
      </c>
      <c r="G38" s="6">
        <v>13</v>
      </c>
      <c r="H38" s="6">
        <v>6</v>
      </c>
      <c r="I38" s="6">
        <v>3</v>
      </c>
      <c r="J38" s="6">
        <v>2</v>
      </c>
      <c r="K38" s="6">
        <v>2</v>
      </c>
      <c r="L38" s="6"/>
    </row>
    <row r="39" spans="1:12" ht="12.75">
      <c r="A39" s="1">
        <v>5</v>
      </c>
      <c r="B39" s="6"/>
      <c r="C39" s="6"/>
      <c r="D39" s="6"/>
      <c r="E39" s="6"/>
      <c r="F39" s="6">
        <v>250</v>
      </c>
      <c r="G39" s="6">
        <v>82</v>
      </c>
      <c r="H39" s="6">
        <v>16</v>
      </c>
      <c r="I39" s="6">
        <v>12</v>
      </c>
      <c r="J39" s="6">
        <v>8</v>
      </c>
      <c r="K39" s="6">
        <v>5</v>
      </c>
      <c r="L39" s="6"/>
    </row>
    <row r="40" spans="1:12" ht="12.75">
      <c r="A40" s="1">
        <v>6</v>
      </c>
      <c r="B40" s="6"/>
      <c r="C40" s="6"/>
      <c r="D40" s="6"/>
      <c r="E40" s="6"/>
      <c r="F40" s="6"/>
      <c r="G40" s="6">
        <v>600</v>
      </c>
      <c r="H40" s="6">
        <v>150</v>
      </c>
      <c r="I40" s="6">
        <v>75</v>
      </c>
      <c r="J40" s="6">
        <v>50</v>
      </c>
      <c r="K40" s="6">
        <v>15</v>
      </c>
      <c r="L40" s="6"/>
    </row>
    <row r="41" spans="1:12" ht="12.75">
      <c r="A41" s="1">
        <v>7</v>
      </c>
      <c r="B41" s="6"/>
      <c r="C41" s="6"/>
      <c r="D41" s="6"/>
      <c r="E41" s="6"/>
      <c r="F41" s="6"/>
      <c r="G41" s="6"/>
      <c r="H41" s="6">
        <v>2000</v>
      </c>
      <c r="I41" s="6">
        <v>500</v>
      </c>
      <c r="J41" s="6">
        <v>250</v>
      </c>
      <c r="K41" s="6">
        <v>85</v>
      </c>
      <c r="L41" s="6"/>
    </row>
    <row r="42" spans="1:12" ht="12.75">
      <c r="A42" s="1">
        <v>8</v>
      </c>
      <c r="B42" s="6"/>
      <c r="C42" s="6"/>
      <c r="D42" s="6"/>
      <c r="E42" s="6"/>
      <c r="F42" s="6"/>
      <c r="G42" s="6"/>
      <c r="H42" s="6"/>
      <c r="I42" s="6">
        <v>6000</v>
      </c>
      <c r="J42" s="6">
        <v>1000</v>
      </c>
      <c r="K42" s="6">
        <v>500</v>
      </c>
      <c r="L42" s="6"/>
    </row>
    <row r="43" spans="1:12" ht="12.75">
      <c r="A43" s="1">
        <v>9</v>
      </c>
      <c r="B43" s="6"/>
      <c r="C43" s="6"/>
      <c r="D43" s="6"/>
      <c r="E43" s="6"/>
      <c r="F43" s="6"/>
      <c r="G43" s="6"/>
      <c r="H43" s="6"/>
      <c r="I43" s="6"/>
      <c r="J43" s="6">
        <v>10000</v>
      </c>
      <c r="K43" s="6">
        <v>5000</v>
      </c>
      <c r="L43" s="6"/>
    </row>
    <row r="44" spans="1:12" ht="12.75">
      <c r="A44" s="1">
        <v>10</v>
      </c>
      <c r="B44" s="6"/>
      <c r="C44" s="6"/>
      <c r="D44" s="6"/>
      <c r="E44" s="6"/>
      <c r="F44" s="6"/>
      <c r="G44" s="6"/>
      <c r="H44" s="6"/>
      <c r="I44" s="6"/>
      <c r="J44" s="6"/>
      <c r="K44" s="6">
        <v>15000</v>
      </c>
      <c r="L44" s="6"/>
    </row>
    <row r="45" spans="1:11" ht="12.75">
      <c r="A45" t="s">
        <v>14</v>
      </c>
      <c r="B45" s="7">
        <f>B31</f>
        <v>0</v>
      </c>
      <c r="C45" s="7">
        <f aca="true" t="shared" si="7" ref="C45:K45">C31</f>
        <v>0.962025316455696</v>
      </c>
      <c r="D45" s="7">
        <f t="shared" si="7"/>
        <v>0.9574001947419667</v>
      </c>
      <c r="E45" s="7">
        <f t="shared" si="7"/>
        <v>0.9608239861404415</v>
      </c>
      <c r="F45" s="7">
        <f t="shared" si="7"/>
        <v>0.956480228632127</v>
      </c>
      <c r="G45" s="7">
        <f t="shared" si="7"/>
        <v>0.9618653498400331</v>
      </c>
      <c r="H45" s="7">
        <f t="shared" si="7"/>
        <v>0.9599649751548484</v>
      </c>
      <c r="I45" s="7">
        <f t="shared" si="7"/>
        <v>0.9627334264580665</v>
      </c>
      <c r="J45" s="7">
        <f t="shared" si="7"/>
        <v>0.9627549351842745</v>
      </c>
      <c r="K45" s="7">
        <f t="shared" si="7"/>
        <v>0.9609104148848246</v>
      </c>
    </row>
    <row r="48" ht="12.75">
      <c r="A48" t="s">
        <v>27</v>
      </c>
    </row>
  </sheetData>
  <mergeCells count="2">
    <mergeCell ref="B2:K2"/>
    <mergeCell ref="B33:K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8" sqref="A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8" sqref="A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Venti</cp:lastModifiedBy>
  <dcterms:created xsi:type="dcterms:W3CDTF">2007-08-03T11:40:38Z</dcterms:created>
  <dcterms:modified xsi:type="dcterms:W3CDTF">2008-01-22T10:18:24Z</dcterms:modified>
  <cp:category/>
  <cp:version/>
  <cp:contentType/>
  <cp:contentStatus/>
</cp:coreProperties>
</file>